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"/>
    </mc:Choice>
  </mc:AlternateContent>
  <bookViews>
    <workbookView xWindow="240" yWindow="156" windowWidth="19320" windowHeight="11700" tabRatio="744" activeTab="4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uzupelniajace'!$B$63</definedName>
    <definedName name="eFR_ARK_1_gwarant">#REF!</definedName>
    <definedName name="eFR_ARK_Akcje">'tabele uzupelniajace'!$B$2:$I$27</definedName>
    <definedName name="eFR_ARK_bilans">bilans!$B$2:$C$22</definedName>
    <definedName name="eFR_ARK_bilans_kat">bilans!$B$23:$C$27</definedName>
    <definedName name="eFR_ARK_dluzne_pap">'tabele uzupelniajace'!$B$34:$M$50</definedName>
    <definedName name="eFR_ARK_grup_kapit">#REF!</definedName>
    <definedName name="eFR_ARK_gwarant">#REF!</definedName>
    <definedName name="eFR_ARK_nota_10_zzz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rzk">#REF!</definedName>
    <definedName name="eFR_ARK_nota_9_skw">#REF!</definedName>
    <definedName name="eFR_ARK_nota_9_wal">#REF!</definedName>
    <definedName name="eFR_ARK_rach_wyn">'rachunek wyniku'!$B$2:$C$31</definedName>
    <definedName name="eFR_ARK_rw_kat">'rachunek wyniku'!$B$32:$C$33</definedName>
    <definedName name="eFR_ARK_tab_glowna">'tabela glowna'!$B$2:$E$23</definedName>
    <definedName name="eFR_ARK_zest_lkat">zestawienie_zmian!$B$20:$C$31</definedName>
    <definedName name="eFR_ARK_zest_wkat">zestawienie_zmian!$B$32:$D$39</definedName>
    <definedName name="eFR_ARK_zest_zmian">zestawienie_zmian!$B$2:$C$19</definedName>
    <definedName name="eFR_ARK_zest_zmian_ukf">zestawienie_zmian!$B$40:$C$46</definedName>
  </definedNames>
  <calcPr calcId="162913"/>
</workbook>
</file>

<file path=xl/calcChain.xml><?xml version="1.0" encoding="utf-8"?>
<calcChain xmlns="http://schemas.openxmlformats.org/spreadsheetml/2006/main">
  <c r="N26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3" i="2"/>
  <c r="N27" i="2"/>
  <c r="N3" i="2"/>
</calcChain>
</file>

<file path=xl/sharedStrings.xml><?xml version="1.0" encoding="utf-8"?>
<sst xmlns="http://schemas.openxmlformats.org/spreadsheetml/2006/main" count="428" uniqueCount="184">
  <si>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</si>
  <si>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</si>
  <si>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</si>
  <si>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</si>
  <si>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</si>
  <si>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</si>
  <si>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</si>
  <si>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</si>
  <si>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TABELA UZUPEŁNIAJĄCA
AKCJE</t>
  </si>
  <si>
    <t>Rodzaj rynku</t>
  </si>
  <si>
    <t>Nazwa rynku</t>
  </si>
  <si>
    <t>Liczba</t>
  </si>
  <si>
    <t>Kraj siedziby emitenta</t>
  </si>
  <si>
    <t>AKTYWNY RYNEK REGULOWANY</t>
  </si>
  <si>
    <t>MBANK S.A. (PLBRE0000012)</t>
  </si>
  <si>
    <t>GIEŁDA PAPIERÓW WARTOŚCIOWYCH W WARSZAWIE S.A.</t>
  </si>
  <si>
    <t>POLSKA</t>
  </si>
  <si>
    <t>ING BANK ŚLĄSKI S.A. (PLBSK0000017)</t>
  </si>
  <si>
    <t>CCC S.A. (PLCCC0000016)</t>
  </si>
  <si>
    <t>EUROCASH S.A. (PLEURCH00011)</t>
  </si>
  <si>
    <t>GIEŁDA PAPIERÓW WARTOŚCIOWYCH W WARSZAWIE S.A. (PLGPW0000017)</t>
  </si>
  <si>
    <t>BANK HANDLOWY W WARSZAWIE S.A. (PLBH00000012)</t>
  </si>
  <si>
    <t>GRUPA KĘTY S.A. (PLKETY000011)</t>
  </si>
  <si>
    <t>BANK POLSKA KASA OPIEKI S.A. (PLPEKAO00016)</t>
  </si>
  <si>
    <t>POWSZECHNA KASA OSZCZĘDNOŚCI BANK POLSKI S.A. (PLPKO0000016)</t>
  </si>
  <si>
    <t>CYFROWY POLSAT S.A. (PLCFRPT00013)</t>
  </si>
  <si>
    <t>POWSZECHNY ZAKŁAD UBEZPIECZEŃ S.A. (PLPZU0000011)</t>
  </si>
  <si>
    <t>ORANGE POLSKA S.A. (PLTLKPL00017)</t>
  </si>
  <si>
    <t>BANK MILLENNIUM S.A. (PLBIG0000016)</t>
  </si>
  <si>
    <t>SANTANDER BANK POLSKA S.A. (PLBZ00000044)</t>
  </si>
  <si>
    <t>COMARCH S.A. (PLCOMAR00012)</t>
  </si>
  <si>
    <t>ERSTE GROUP BANK AG (AT0000652011)</t>
  </si>
  <si>
    <t>WIENNER BOERSE AG</t>
  </si>
  <si>
    <t>AUSTRIA</t>
  </si>
  <si>
    <t>WIRECARD A.G. (DE0007472060)</t>
  </si>
  <si>
    <t>NIEMCY</t>
  </si>
  <si>
    <t>OMV AG (AT0000743059)</t>
  </si>
  <si>
    <t>NEWMONT GOLDCORP CORPORATION (US6516391066)</t>
  </si>
  <si>
    <t>NEW YORK STOCK EXCHANGE</t>
  </si>
  <si>
    <t>STANY ZJEDNOCZONE</t>
  </si>
  <si>
    <t>PLAY COMMUNICATIONS S.A. (LU1642887738)</t>
  </si>
  <si>
    <t>LUKSEMBURG</t>
  </si>
  <si>
    <t>MAYR MELNHOF KARTON AG (AT0000938204)</t>
  </si>
  <si>
    <t>AKTYWNY RYNEK NIEREGULOWANY</t>
  </si>
  <si>
    <t>NIENOTOWANE NA AKTYWNYM RYNKU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</si>
  <si>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</si>
  <si>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</si>
  <si>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</si>
  <si>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</si>
  <si>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</si>
  <si>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</si>
  <si>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</si>
  <si>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</si>
  <si>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</si>
  <si>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</si>
  <si>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</si>
  <si>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</si>
  <si>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</si>
  <si>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</si>
  <si>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</si>
  <si>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</si>
  <si>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</si>
  <si>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</si>
  <si>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</si>
  <si>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</si>
  <si>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</si>
  <si>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Wartość aktywów netto na jednostkę uczestnictwa</t>
  </si>
  <si>
    <t>TABELA UZUPEŁNIAJĄCA
DŁUŻNE PAPIERY WARTOŚCIOWE</t>
  </si>
  <si>
    <t>Emitent</t>
  </si>
  <si>
    <t>Termin wykupu</t>
  </si>
  <si>
    <t>Warunki oprocentowania</t>
  </si>
  <si>
    <t>Wartość nominalna</t>
  </si>
  <si>
    <t>O terminie wykupu do 1 roku</t>
  </si>
  <si>
    <t>Obligacje</t>
  </si>
  <si>
    <t>Bony skarbowe</t>
  </si>
  <si>
    <t xml:space="preserve">Bony pieniężne </t>
  </si>
  <si>
    <t>Inne</t>
  </si>
  <si>
    <t>O terminie wykupu powyżej 1 roku</t>
  </si>
  <si>
    <t>DS1021 (PL0000106670)</t>
  </si>
  <si>
    <t>TREASURY BONDSPOT POLAND</t>
  </si>
  <si>
    <t>SKARB PAŃSTWA RZECZYPOSPOLITEJ POLSKIEJ</t>
  </si>
  <si>
    <t>5,7500% (STAŁY KUPON)</t>
  </si>
  <si>
    <t>WZ0124 (PL0000107454)</t>
  </si>
  <si>
    <t>1,7900% (ZMIENNY KUPON)</t>
  </si>
  <si>
    <t>WZ1122 (PL0000109377)</t>
  </si>
  <si>
    <t>WZ0524 (PL0000110615)</t>
  </si>
  <si>
    <t>od 2019-07-01 do 2019-12-31</t>
  </si>
  <si>
    <t>Nieruchomości</t>
  </si>
  <si>
    <t>Pozostałe</t>
  </si>
  <si>
    <t>BANK HANDLOWY W WARSZAWIE S.A.</t>
  </si>
  <si>
    <t>PLN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</si>
  <si>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</si>
  <si>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</si>
  <si>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</si>
  <si>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</si>
  <si>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</si>
  <si>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</si>
  <si>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</si>
  <si>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</si>
  <si>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</si>
  <si>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</si>
  <si>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</si>
  <si>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</si>
  <si>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</si>
  <si>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Depozyty</t>
  </si>
  <si>
    <t>Waluty</t>
  </si>
  <si>
    <t>Statki morskie</t>
  </si>
  <si>
    <t>Waluta</t>
  </si>
  <si>
    <t>RACHUNEK WYNIKU Z OPERACJI</t>
  </si>
  <si>
    <t>od 2019-07-01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</si>
  <si>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</si>
  <si>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</si>
  <si>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</si>
  <si>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</si>
  <si>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</si>
  <si>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</si>
  <si>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</si>
  <si>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</si>
  <si>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</si>
  <si>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</si>
  <si>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</si>
  <si>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</si>
  <si>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</si>
  <si>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</si>
  <si>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</si>
  <si>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</si>
  <si>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</si>
  <si>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</si>
  <si>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</si>
  <si>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</si>
  <si>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</si>
  <si>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</si>
  <si>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</si>
  <si>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</si>
  <si>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</si>
  <si>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</si>
  <si>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</si>
  <si>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</si>
  <si>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</si>
  <si>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</si>
  <si>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</si>
  <si>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</si>
  <si>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</si>
  <si>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</si>
  <si>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</si>
  <si>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</si>
  <si>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</si>
  <si>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</si>
  <si>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</si>
  <si>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</si>
  <si>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2019/12/16, 2019/12/17, 2019/12/18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</si>
  <si>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</si>
  <si>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</si>
  <si>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</si>
  <si>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</si>
  <si>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</si>
  <si>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</si>
  <si>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</si>
  <si>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</si>
  <si>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</si>
  <si>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</si>
  <si>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</si>
  <si>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</si>
  <si>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</si>
  <si>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</si>
  <si>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</si>
  <si>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</si>
  <si>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</si>
  <si>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</si>
  <si>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</si>
  <si>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Kategorii P</t>
  </si>
  <si>
    <t>DEUTSCHE BÖRSE XETRA</t>
  </si>
  <si>
    <t xml:space="preserve"> </t>
  </si>
  <si>
    <t>DEPOZYTY</t>
  </si>
  <si>
    <t>Nazwa banku</t>
  </si>
  <si>
    <t>Kraj siedziby banku</t>
  </si>
  <si>
    <t>Wartość według ceny nabycia w danej walucie</t>
  </si>
  <si>
    <t>Wartość według ceny nabycia</t>
  </si>
  <si>
    <t>Wartość według wyceny na dzień bilansowy w danej walucie</t>
  </si>
  <si>
    <t>Wartość według wyceny na dzień bilansowy</t>
  </si>
  <si>
    <t>Procentowy udział w aktywach(dokładnych) ogółem</t>
  </si>
  <si>
    <t>W walutach państw należących do OECD</t>
  </si>
  <si>
    <t>Lokata 2 DNIOWA 2020-01-02</t>
  </si>
  <si>
    <t>W walutach państw nienależących do OECD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</si>
</sst>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##0.00\%"/>
    <numFmt numFmtId="166" formatCode="#,##0.0000"/>
    <numFmt numFmtId="167" formatCode="#,##0.00\%"/>
    <numFmt numFmtId="168" formatCode="dd\-mm\-yyyy"/>
    <numFmt numFmtId="169" formatCode="0.000%"/>
  </numFmts>
  <fonts count="13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Czcionka tekstu podstawowego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0" fontId="0" fillId="0" borderId="0" xfId="2" applyNumberFormat="1" applyFont="1"/>
    <xf numFmtId="0" fontId="8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165" fontId="0" fillId="0" borderId="0" xfId="0" applyNumberFormat="1"/>
    <xf numFmtId="169" fontId="0" fillId="0" borderId="0" xfId="2" applyNumberFormat="1" applyFont="1"/>
    <xf numFmtId="3" fontId="2" fillId="0" borderId="0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166" fontId="10" fillId="0" borderId="6" xfId="0" applyNumberFormat="1" applyFont="1" applyFill="1" applyBorder="1" applyAlignment="1">
      <alignment horizontal="right" vertical="center" wrapText="1"/>
    </xf>
    <xf numFmtId="166" fontId="10" fillId="0" borderId="4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6" fontId="10" fillId="0" borderId="3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67" fontId="10" fillId="0" borderId="6" xfId="0" applyNumberFormat="1" applyFont="1" applyFill="1" applyBorder="1" applyAlignment="1">
      <alignment horizontal="center" vertical="center" wrapText="1"/>
    </xf>
    <xf numFmtId="167" fontId="10" fillId="0" borderId="4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</cellXfs>
  <cellStyles count="5">
    <cellStyle name="Dziesiętny" xfId="1" builtinId="3"/>
    <cellStyle name="Dziesiętny 2" xfId="4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E27" sqref="E27"/>
    </sheetView>
  </sheetViews>
  <sheetFormatPr defaultRowHeight="13.8"/>
  <cols>
    <col min="2" max="2" width="48.69921875" customWidth="1"/>
    <col min="3" max="14" width="13.69921875" customWidth="1"/>
  </cols>
  <sheetData>
    <row r="2" spans="2:14">
      <c r="B2" s="20"/>
      <c r="C2" s="52">
        <v>43830</v>
      </c>
      <c r="D2" s="53"/>
      <c r="E2" s="54"/>
      <c r="F2" s="55"/>
      <c r="G2" s="55"/>
      <c r="H2" s="55"/>
      <c r="I2" s="55"/>
      <c r="J2" s="55"/>
      <c r="K2" s="55"/>
      <c r="L2" s="55"/>
      <c r="M2" s="55"/>
      <c r="N2" s="55"/>
    </row>
    <row r="3" spans="2:14" ht="28.8">
      <c r="B3" s="21" t="s">
        <v>137</v>
      </c>
      <c r="C3" s="2" t="s">
        <v>3</v>
      </c>
      <c r="D3" s="2" t="s">
        <v>4</v>
      </c>
      <c r="E3" s="2" t="s">
        <v>5</v>
      </c>
    </row>
    <row r="4" spans="2:14">
      <c r="B4" s="3" t="s">
        <v>91</v>
      </c>
      <c r="C4" s="49">
        <v>189</v>
      </c>
      <c r="D4" s="49">
        <v>190</v>
      </c>
      <c r="E4" s="48">
        <v>46.57</v>
      </c>
      <c r="F4" s="42"/>
    </row>
    <row r="5" spans="2:14">
      <c r="B5" s="3" t="s">
        <v>92</v>
      </c>
      <c r="C5" s="49" t="s">
        <v>0</v>
      </c>
      <c r="D5" s="49" t="s">
        <v>0</v>
      </c>
      <c r="E5" s="48" t="s">
        <v>0</v>
      </c>
    </row>
    <row r="6" spans="2:14">
      <c r="B6" s="3" t="s">
        <v>93</v>
      </c>
      <c r="C6" s="49" t="s">
        <v>0</v>
      </c>
      <c r="D6" s="49" t="s">
        <v>0</v>
      </c>
      <c r="E6" s="48" t="s">
        <v>0</v>
      </c>
    </row>
    <row r="7" spans="2:14">
      <c r="B7" s="3" t="s">
        <v>94</v>
      </c>
      <c r="C7" s="49" t="s">
        <v>0</v>
      </c>
      <c r="D7" s="49" t="s">
        <v>0</v>
      </c>
      <c r="E7" s="48" t="s">
        <v>0</v>
      </c>
    </row>
    <row r="8" spans="2:14">
      <c r="B8" s="3" t="s">
        <v>95</v>
      </c>
      <c r="C8" s="49" t="s">
        <v>0</v>
      </c>
      <c r="D8" s="49" t="s">
        <v>0</v>
      </c>
      <c r="E8" s="48" t="s">
        <v>0</v>
      </c>
    </row>
    <row r="9" spans="2:14">
      <c r="B9" s="3" t="s">
        <v>96</v>
      </c>
      <c r="C9" s="49" t="s">
        <v>0</v>
      </c>
      <c r="D9" s="49" t="s">
        <v>0</v>
      </c>
      <c r="E9" s="48" t="s">
        <v>0</v>
      </c>
    </row>
    <row r="10" spans="2:14">
      <c r="B10" s="3" t="s">
        <v>6</v>
      </c>
      <c r="C10" s="49">
        <v>91</v>
      </c>
      <c r="D10" s="49">
        <v>91</v>
      </c>
      <c r="E10" s="48">
        <v>22.3</v>
      </c>
      <c r="F10" s="42"/>
    </row>
    <row r="11" spans="2:14">
      <c r="B11" s="3" t="s">
        <v>97</v>
      </c>
      <c r="C11" s="49" t="s">
        <v>0</v>
      </c>
      <c r="D11" s="49" t="s">
        <v>0</v>
      </c>
      <c r="E11" s="48" t="s">
        <v>0</v>
      </c>
    </row>
    <row r="12" spans="2:14">
      <c r="B12" s="3" t="s">
        <v>98</v>
      </c>
      <c r="C12" s="49" t="s">
        <v>0</v>
      </c>
      <c r="D12" s="49" t="s">
        <v>0</v>
      </c>
      <c r="E12" s="48" t="s">
        <v>0</v>
      </c>
    </row>
    <row r="13" spans="2:14">
      <c r="B13" s="3" t="s">
        <v>99</v>
      </c>
      <c r="C13" s="49" t="s">
        <v>0</v>
      </c>
      <c r="D13" s="49" t="s">
        <v>0</v>
      </c>
      <c r="E13" s="48" t="s">
        <v>0</v>
      </c>
    </row>
    <row r="14" spans="2:14">
      <c r="B14" s="3" t="s">
        <v>100</v>
      </c>
      <c r="C14" s="49" t="s">
        <v>0</v>
      </c>
      <c r="D14" s="49" t="s">
        <v>0</v>
      </c>
      <c r="E14" s="48" t="s">
        <v>0</v>
      </c>
    </row>
    <row r="15" spans="2:14" ht="19.2">
      <c r="B15" s="3" t="s">
        <v>101</v>
      </c>
      <c r="C15" s="49" t="s">
        <v>0</v>
      </c>
      <c r="D15" s="49" t="s">
        <v>0</v>
      </c>
      <c r="E15" s="48" t="s">
        <v>0</v>
      </c>
    </row>
    <row r="16" spans="2:14">
      <c r="B16" s="3" t="s">
        <v>102</v>
      </c>
      <c r="C16" s="49" t="s">
        <v>0</v>
      </c>
      <c r="D16" s="49" t="s">
        <v>0</v>
      </c>
      <c r="E16" s="48" t="s">
        <v>0</v>
      </c>
    </row>
    <row r="17" spans="2:14">
      <c r="B17" s="3" t="s">
        <v>103</v>
      </c>
      <c r="C17" s="49" t="s">
        <v>0</v>
      </c>
      <c r="D17" s="49" t="s">
        <v>0</v>
      </c>
      <c r="E17" s="48" t="s">
        <v>0</v>
      </c>
    </row>
    <row r="18" spans="2:14">
      <c r="B18" s="3" t="s">
        <v>104</v>
      </c>
      <c r="C18" s="49">
        <v>113</v>
      </c>
      <c r="D18" s="49">
        <v>113</v>
      </c>
      <c r="E18" s="48">
        <v>27.7</v>
      </c>
      <c r="F18" s="42"/>
    </row>
    <row r="19" spans="2:14">
      <c r="B19" s="3" t="s">
        <v>105</v>
      </c>
      <c r="C19" s="49" t="s">
        <v>0</v>
      </c>
      <c r="D19" s="49" t="s">
        <v>0</v>
      </c>
      <c r="E19" s="48" t="s">
        <v>0</v>
      </c>
    </row>
    <row r="20" spans="2:14">
      <c r="B20" s="3" t="s">
        <v>87</v>
      </c>
      <c r="C20" s="49" t="s">
        <v>0</v>
      </c>
      <c r="D20" s="49" t="s">
        <v>0</v>
      </c>
      <c r="E20" s="48" t="s">
        <v>0</v>
      </c>
    </row>
    <row r="21" spans="2:14">
      <c r="B21" s="3" t="s">
        <v>106</v>
      </c>
      <c r="C21" s="49" t="s">
        <v>0</v>
      </c>
      <c r="D21" s="49" t="s">
        <v>0</v>
      </c>
      <c r="E21" s="48" t="s">
        <v>0</v>
      </c>
    </row>
    <row r="22" spans="2:14">
      <c r="B22" s="3" t="s">
        <v>76</v>
      </c>
      <c r="C22" s="49" t="s">
        <v>0</v>
      </c>
      <c r="D22" s="49" t="s">
        <v>0</v>
      </c>
      <c r="E22" s="48" t="s">
        <v>0</v>
      </c>
    </row>
    <row r="23" spans="2:14">
      <c r="B23" s="24" t="s">
        <v>7</v>
      </c>
      <c r="C23" s="25">
        <v>393</v>
      </c>
      <c r="D23" s="25">
        <v>394</v>
      </c>
      <c r="E23" s="63">
        <v>96.57</v>
      </c>
      <c r="F23" s="42"/>
    </row>
    <row r="24" spans="2:14">
      <c r="C24" s="41"/>
      <c r="D24" s="41"/>
      <c r="E24" s="44"/>
    </row>
    <row r="25" spans="2:14" ht="21.75" customHeight="1">
      <c r="B25" s="51"/>
      <c r="C25" s="51"/>
      <c r="D25" s="51"/>
      <c r="E25" s="51"/>
      <c r="F25" s="51"/>
      <c r="G25" s="51"/>
      <c r="H25" s="51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workbookViewId="0">
      <selection activeCell="C50" sqref="C50"/>
    </sheetView>
  </sheetViews>
  <sheetFormatPr defaultRowHeight="13.8"/>
  <cols>
    <col min="2" max="2" width="31.19921875" customWidth="1"/>
    <col min="3" max="15" width="13.69921875" customWidth="1"/>
  </cols>
  <sheetData>
    <row r="2" spans="2:15" ht="28.8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3</v>
      </c>
      <c r="H2" s="2" t="s">
        <v>4</v>
      </c>
      <c r="I2" s="2" t="s">
        <v>5</v>
      </c>
    </row>
    <row r="3" spans="2:15">
      <c r="B3" s="3" t="s">
        <v>13</v>
      </c>
      <c r="C3" s="4"/>
      <c r="D3" s="4"/>
      <c r="E3" s="49">
        <v>5360</v>
      </c>
      <c r="F3" s="4"/>
      <c r="G3" s="49">
        <v>189</v>
      </c>
      <c r="H3" s="49">
        <v>190</v>
      </c>
      <c r="I3" s="48">
        <v>46.57</v>
      </c>
      <c r="N3" t="b">
        <f t="shared" ref="L3:N3" si="0">I3=SUM(I4:I24)</f>
        <v>1</v>
      </c>
      <c r="O3" s="42">
        <f>H3/bilans!$C$3</f>
        <v>0.46568627450980393</v>
      </c>
    </row>
    <row r="4" spans="2:15" ht="28.8">
      <c r="B4" s="7" t="s">
        <v>14</v>
      </c>
      <c r="C4" s="8" t="s">
        <v>13</v>
      </c>
      <c r="D4" s="8" t="s">
        <v>15</v>
      </c>
      <c r="E4" s="49">
        <v>40</v>
      </c>
      <c r="F4" s="8" t="s">
        <v>16</v>
      </c>
      <c r="G4" s="49">
        <v>15</v>
      </c>
      <c r="H4" s="49">
        <v>16</v>
      </c>
      <c r="I4" s="48">
        <v>3.92</v>
      </c>
      <c r="O4" s="46">
        <f>H4/bilans!$C$3</f>
        <v>3.9215686274509803E-2</v>
      </c>
    </row>
    <row r="5" spans="2:15" ht="28.8">
      <c r="B5" s="7" t="s">
        <v>17</v>
      </c>
      <c r="C5" s="8" t="s">
        <v>13</v>
      </c>
      <c r="D5" s="8" t="s">
        <v>15</v>
      </c>
      <c r="E5" s="49">
        <v>25</v>
      </c>
      <c r="F5" s="8" t="s">
        <v>16</v>
      </c>
      <c r="G5" s="49">
        <v>5</v>
      </c>
      <c r="H5" s="49">
        <v>5</v>
      </c>
      <c r="I5" s="48">
        <v>1.22</v>
      </c>
      <c r="O5" s="46">
        <f>H5/bilans!$C$3</f>
        <v>1.2254901960784314E-2</v>
      </c>
    </row>
    <row r="6" spans="2:15" ht="28.8">
      <c r="B6" s="7" t="s">
        <v>18</v>
      </c>
      <c r="C6" s="8" t="s">
        <v>13</v>
      </c>
      <c r="D6" s="8" t="s">
        <v>15</v>
      </c>
      <c r="E6" s="49">
        <v>150</v>
      </c>
      <c r="F6" s="8" t="s">
        <v>16</v>
      </c>
      <c r="G6" s="49">
        <v>16</v>
      </c>
      <c r="H6" s="49">
        <v>16</v>
      </c>
      <c r="I6" s="48">
        <v>3.92</v>
      </c>
      <c r="O6" s="46">
        <f>H6/bilans!$C$3</f>
        <v>3.9215686274509803E-2</v>
      </c>
    </row>
    <row r="7" spans="2:15" ht="28.8">
      <c r="B7" s="7" t="s">
        <v>19</v>
      </c>
      <c r="C7" s="8" t="s">
        <v>13</v>
      </c>
      <c r="D7" s="8" t="s">
        <v>15</v>
      </c>
      <c r="E7" s="49">
        <v>200</v>
      </c>
      <c r="F7" s="8" t="s">
        <v>16</v>
      </c>
      <c r="G7" s="49">
        <v>4</v>
      </c>
      <c r="H7" s="49">
        <v>4</v>
      </c>
      <c r="I7" s="48">
        <v>0.98</v>
      </c>
      <c r="O7" s="46">
        <f>H7/bilans!$C$3</f>
        <v>9.8039215686274508E-3</v>
      </c>
    </row>
    <row r="8" spans="2:15" ht="28.8">
      <c r="B8" s="7" t="s">
        <v>20</v>
      </c>
      <c r="C8" s="8" t="s">
        <v>13</v>
      </c>
      <c r="D8" s="8" t="s">
        <v>15</v>
      </c>
      <c r="E8" s="49">
        <v>150</v>
      </c>
      <c r="F8" s="8" t="s">
        <v>16</v>
      </c>
      <c r="G8" s="49">
        <v>6</v>
      </c>
      <c r="H8" s="49">
        <v>6</v>
      </c>
      <c r="I8" s="48">
        <v>1.47</v>
      </c>
      <c r="O8" s="46">
        <f>H8/bilans!$C$3</f>
        <v>1.4705882352941176E-2</v>
      </c>
    </row>
    <row r="9" spans="2:15" ht="28.8">
      <c r="B9" s="7" t="s">
        <v>21</v>
      </c>
      <c r="C9" s="8" t="s">
        <v>13</v>
      </c>
      <c r="D9" s="8" t="s">
        <v>15</v>
      </c>
      <c r="E9" s="49">
        <v>50</v>
      </c>
      <c r="F9" s="8" t="s">
        <v>16</v>
      </c>
      <c r="G9" s="49">
        <v>3</v>
      </c>
      <c r="H9" s="49">
        <v>3</v>
      </c>
      <c r="I9" s="48">
        <v>0.74</v>
      </c>
      <c r="O9" s="46">
        <f>H9/bilans!$C$3</f>
        <v>7.3529411764705881E-3</v>
      </c>
    </row>
    <row r="10" spans="2:15" ht="28.8">
      <c r="B10" s="7" t="s">
        <v>22</v>
      </c>
      <c r="C10" s="8" t="s">
        <v>13</v>
      </c>
      <c r="D10" s="8" t="s">
        <v>15</v>
      </c>
      <c r="E10" s="49">
        <v>15</v>
      </c>
      <c r="F10" s="8" t="s">
        <v>16</v>
      </c>
      <c r="G10" s="49">
        <v>5</v>
      </c>
      <c r="H10" s="49">
        <v>5</v>
      </c>
      <c r="I10" s="48">
        <v>1.22</v>
      </c>
      <c r="O10" s="46">
        <f>H10/bilans!$C$3</f>
        <v>1.2254901960784314E-2</v>
      </c>
    </row>
    <row r="11" spans="2:15" ht="28.8">
      <c r="B11" s="7" t="s">
        <v>23</v>
      </c>
      <c r="C11" s="8" t="s">
        <v>13</v>
      </c>
      <c r="D11" s="8" t="s">
        <v>15</v>
      </c>
      <c r="E11" s="49">
        <v>80</v>
      </c>
      <c r="F11" s="8" t="s">
        <v>16</v>
      </c>
      <c r="G11" s="49">
        <v>8</v>
      </c>
      <c r="H11" s="49">
        <v>8</v>
      </c>
      <c r="I11" s="48">
        <v>1.96</v>
      </c>
      <c r="O11" s="46">
        <f>H11/bilans!$C$3</f>
        <v>1.9607843137254902E-2</v>
      </c>
    </row>
    <row r="12" spans="2:15" ht="28.8">
      <c r="B12" s="7" t="s">
        <v>24</v>
      </c>
      <c r="C12" s="8" t="s">
        <v>13</v>
      </c>
      <c r="D12" s="8" t="s">
        <v>15</v>
      </c>
      <c r="E12" s="49">
        <v>230</v>
      </c>
      <c r="F12" s="8" t="s">
        <v>16</v>
      </c>
      <c r="G12" s="49">
        <v>8</v>
      </c>
      <c r="H12" s="49">
        <v>8</v>
      </c>
      <c r="I12" s="48">
        <v>1.96</v>
      </c>
      <c r="O12" s="46">
        <f>H12/bilans!$C$3</f>
        <v>1.9607843137254902E-2</v>
      </c>
    </row>
    <row r="13" spans="2:15" ht="28.8">
      <c r="B13" s="7" t="s">
        <v>25</v>
      </c>
      <c r="C13" s="8" t="s">
        <v>13</v>
      </c>
      <c r="D13" s="8" t="s">
        <v>15</v>
      </c>
      <c r="E13" s="49">
        <v>300</v>
      </c>
      <c r="F13" s="8" t="s">
        <v>16</v>
      </c>
      <c r="G13" s="49">
        <v>9</v>
      </c>
      <c r="H13" s="49">
        <v>8</v>
      </c>
      <c r="I13" s="48">
        <v>1.96</v>
      </c>
      <c r="O13" s="46">
        <f>H13/bilans!$C$3</f>
        <v>1.9607843137254902E-2</v>
      </c>
    </row>
    <row r="14" spans="2:15" ht="28.8">
      <c r="B14" s="7" t="s">
        <v>26</v>
      </c>
      <c r="C14" s="8" t="s">
        <v>13</v>
      </c>
      <c r="D14" s="8" t="s">
        <v>15</v>
      </c>
      <c r="E14" s="49">
        <v>200</v>
      </c>
      <c r="F14" s="8" t="s">
        <v>16</v>
      </c>
      <c r="G14" s="49">
        <v>8</v>
      </c>
      <c r="H14" s="49">
        <v>8</v>
      </c>
      <c r="I14" s="48">
        <v>1.96</v>
      </c>
      <c r="O14" s="46">
        <f>H14/bilans!$C$3</f>
        <v>1.9607843137254902E-2</v>
      </c>
    </row>
    <row r="15" spans="2:15" ht="28.8">
      <c r="B15" s="7" t="s">
        <v>27</v>
      </c>
      <c r="C15" s="8" t="s">
        <v>13</v>
      </c>
      <c r="D15" s="8" t="s">
        <v>15</v>
      </c>
      <c r="E15" s="49">
        <v>2000</v>
      </c>
      <c r="F15" s="8" t="s">
        <v>16</v>
      </c>
      <c r="G15" s="49">
        <v>14</v>
      </c>
      <c r="H15" s="49">
        <v>14</v>
      </c>
      <c r="I15" s="48">
        <v>3.43</v>
      </c>
      <c r="O15" s="46">
        <f>H15/bilans!$C$3</f>
        <v>3.4313725490196081E-2</v>
      </c>
    </row>
    <row r="16" spans="2:15" ht="28.8">
      <c r="B16" s="7" t="s">
        <v>28</v>
      </c>
      <c r="C16" s="8" t="s">
        <v>13</v>
      </c>
      <c r="D16" s="8" t="s">
        <v>15</v>
      </c>
      <c r="E16" s="49">
        <v>1200</v>
      </c>
      <c r="F16" s="8" t="s">
        <v>16</v>
      </c>
      <c r="G16" s="49">
        <v>7</v>
      </c>
      <c r="H16" s="49">
        <v>7</v>
      </c>
      <c r="I16" s="48">
        <v>1.72</v>
      </c>
      <c r="O16" s="46">
        <f>H16/bilans!$C$3</f>
        <v>1.7156862745098041E-2</v>
      </c>
    </row>
    <row r="17" spans="2:15" ht="28.8">
      <c r="B17" s="7" t="s">
        <v>29</v>
      </c>
      <c r="C17" s="8" t="s">
        <v>13</v>
      </c>
      <c r="D17" s="8" t="s">
        <v>15</v>
      </c>
      <c r="E17" s="49">
        <v>50</v>
      </c>
      <c r="F17" s="8" t="s">
        <v>16</v>
      </c>
      <c r="G17" s="49">
        <v>15</v>
      </c>
      <c r="H17" s="49">
        <v>15</v>
      </c>
      <c r="I17" s="48">
        <v>3.68</v>
      </c>
      <c r="O17" s="46">
        <f>H17/bilans!$C$3</f>
        <v>3.6764705882352942E-2</v>
      </c>
    </row>
    <row r="18" spans="2:15" ht="28.8">
      <c r="B18" s="7" t="s">
        <v>30</v>
      </c>
      <c r="C18" s="8" t="s">
        <v>13</v>
      </c>
      <c r="D18" s="8" t="s">
        <v>15</v>
      </c>
      <c r="E18" s="49">
        <v>35</v>
      </c>
      <c r="F18" s="8" t="s">
        <v>16</v>
      </c>
      <c r="G18" s="49">
        <v>7</v>
      </c>
      <c r="H18" s="49">
        <v>7</v>
      </c>
      <c r="I18" s="48">
        <v>1.72</v>
      </c>
      <c r="O18" s="46">
        <f>H18/bilans!$C$3</f>
        <v>1.7156862745098041E-2</v>
      </c>
    </row>
    <row r="19" spans="2:15" ht="19.2">
      <c r="B19" s="7" t="s">
        <v>31</v>
      </c>
      <c r="C19" s="8" t="s">
        <v>13</v>
      </c>
      <c r="D19" s="8" t="s">
        <v>32</v>
      </c>
      <c r="E19" s="49">
        <v>55</v>
      </c>
      <c r="F19" s="8" t="s">
        <v>33</v>
      </c>
      <c r="G19" s="49">
        <v>8</v>
      </c>
      <c r="H19" s="49">
        <v>8</v>
      </c>
      <c r="I19" s="48">
        <v>1.96</v>
      </c>
      <c r="O19" s="46">
        <f>H19/bilans!$C$3</f>
        <v>1.9607843137254902E-2</v>
      </c>
    </row>
    <row r="20" spans="2:15" ht="19.2">
      <c r="B20" s="7" t="s">
        <v>34</v>
      </c>
      <c r="C20" s="8" t="s">
        <v>13</v>
      </c>
      <c r="D20" s="64" t="s">
        <v>171</v>
      </c>
      <c r="E20" s="49">
        <v>25</v>
      </c>
      <c r="F20" s="8" t="s">
        <v>35</v>
      </c>
      <c r="G20" s="49">
        <v>11</v>
      </c>
      <c r="H20" s="49">
        <v>11</v>
      </c>
      <c r="I20" s="48">
        <v>2.7</v>
      </c>
      <c r="O20" s="46">
        <f>H20/bilans!$C$3</f>
        <v>2.6960784313725492E-2</v>
      </c>
    </row>
    <row r="21" spans="2:15" ht="19.2">
      <c r="B21" s="7" t="s">
        <v>36</v>
      </c>
      <c r="C21" s="8" t="s">
        <v>13</v>
      </c>
      <c r="D21" s="8" t="s">
        <v>32</v>
      </c>
      <c r="E21" s="49">
        <v>40</v>
      </c>
      <c r="F21" s="8" t="s">
        <v>33</v>
      </c>
      <c r="G21" s="49">
        <v>9</v>
      </c>
      <c r="H21" s="49">
        <v>9</v>
      </c>
      <c r="I21" s="48">
        <v>2.21</v>
      </c>
      <c r="O21" s="46">
        <f>H21/bilans!$C$3</f>
        <v>2.2058823529411766E-2</v>
      </c>
    </row>
    <row r="22" spans="2:15" ht="19.2">
      <c r="B22" s="7" t="s">
        <v>37</v>
      </c>
      <c r="C22" s="8" t="s">
        <v>13</v>
      </c>
      <c r="D22" s="8" t="s">
        <v>38</v>
      </c>
      <c r="E22" s="49">
        <v>50</v>
      </c>
      <c r="F22" s="8" t="s">
        <v>39</v>
      </c>
      <c r="G22" s="49">
        <v>8</v>
      </c>
      <c r="H22" s="49">
        <v>8</v>
      </c>
      <c r="I22" s="48">
        <v>1.96</v>
      </c>
      <c r="O22" s="46">
        <f>H22/bilans!$C$3</f>
        <v>1.9607843137254902E-2</v>
      </c>
    </row>
    <row r="23" spans="2:15" ht="28.8">
      <c r="B23" s="7" t="s">
        <v>40</v>
      </c>
      <c r="C23" s="8" t="s">
        <v>13</v>
      </c>
      <c r="D23" s="8" t="s">
        <v>15</v>
      </c>
      <c r="E23" s="49">
        <v>450</v>
      </c>
      <c r="F23" s="8" t="s">
        <v>41</v>
      </c>
      <c r="G23" s="49">
        <v>15</v>
      </c>
      <c r="H23" s="49">
        <v>16</v>
      </c>
      <c r="I23" s="48">
        <v>3.92</v>
      </c>
      <c r="O23" s="46">
        <f>H23/bilans!$C$3</f>
        <v>3.9215686274509803E-2</v>
      </c>
    </row>
    <row r="24" spans="2:15" ht="19.2">
      <c r="B24" s="7" t="s">
        <v>42</v>
      </c>
      <c r="C24" s="8" t="s">
        <v>13</v>
      </c>
      <c r="D24" s="8" t="s">
        <v>32</v>
      </c>
      <c r="E24" s="49">
        <v>15</v>
      </c>
      <c r="F24" s="8" t="s">
        <v>33</v>
      </c>
      <c r="G24" s="49">
        <v>8</v>
      </c>
      <c r="H24" s="49">
        <v>8</v>
      </c>
      <c r="I24" s="48">
        <v>1.96</v>
      </c>
      <c r="J24" s="31"/>
      <c r="K24" s="31"/>
      <c r="L24" s="31"/>
      <c r="M24" s="31"/>
      <c r="N24" s="31"/>
      <c r="O24" s="46">
        <f>H24/bilans!$C$3</f>
        <v>1.9607843137254902E-2</v>
      </c>
    </row>
    <row r="25" spans="2:15">
      <c r="B25" s="3" t="s">
        <v>43</v>
      </c>
      <c r="C25" s="4"/>
      <c r="D25" s="4"/>
      <c r="E25" s="49" t="s">
        <v>0</v>
      </c>
      <c r="F25" s="4"/>
      <c r="G25" s="49" t="s">
        <v>0</v>
      </c>
      <c r="H25" s="49" t="s">
        <v>0</v>
      </c>
      <c r="I25" s="48" t="s">
        <v>0</v>
      </c>
      <c r="O25" s="42" t="e">
        <f>H25/bilans!$C$3</f>
        <v>#VALUE!</v>
      </c>
    </row>
    <row r="26" spans="2:15">
      <c r="B26" s="3" t="s">
        <v>44</v>
      </c>
      <c r="C26" s="4"/>
      <c r="D26" s="4"/>
      <c r="E26" s="49" t="s">
        <v>0</v>
      </c>
      <c r="F26" s="4"/>
      <c r="G26" s="49" t="s">
        <v>0</v>
      </c>
      <c r="H26" s="49" t="s">
        <v>0</v>
      </c>
      <c r="I26" s="48" t="s">
        <v>0</v>
      </c>
      <c r="N26" s="45">
        <f>SUM(I4:I24)</f>
        <v>46.570000000000007</v>
      </c>
      <c r="O26" s="42" t="e">
        <f>H26/bilans!$C$3</f>
        <v>#VALUE!</v>
      </c>
    </row>
    <row r="27" spans="2:15">
      <c r="B27" s="3" t="s">
        <v>7</v>
      </c>
      <c r="C27" s="4"/>
      <c r="D27" s="4"/>
      <c r="E27" s="49">
        <v>5360</v>
      </c>
      <c r="F27" s="4"/>
      <c r="G27" s="49">
        <v>189</v>
      </c>
      <c r="H27" s="49">
        <v>190</v>
      </c>
      <c r="I27" s="48">
        <v>46.57</v>
      </c>
      <c r="N27" t="b">
        <f t="shared" ref="L27:N27" si="1">I27=I3</f>
        <v>1</v>
      </c>
      <c r="O27" s="42">
        <f>H27/bilans!$C$3</f>
        <v>0.46568627450980393</v>
      </c>
    </row>
    <row r="34" spans="2:18" ht="28.8">
      <c r="B34" s="2" t="s">
        <v>67</v>
      </c>
      <c r="C34" s="2" t="s">
        <v>9</v>
      </c>
      <c r="D34" s="2" t="s">
        <v>10</v>
      </c>
      <c r="E34" s="2" t="s">
        <v>68</v>
      </c>
      <c r="F34" s="2" t="s">
        <v>12</v>
      </c>
      <c r="G34" s="2" t="s">
        <v>69</v>
      </c>
      <c r="H34" s="2" t="s">
        <v>70</v>
      </c>
      <c r="I34" s="2" t="s">
        <v>71</v>
      </c>
      <c r="J34" s="2" t="s">
        <v>11</v>
      </c>
      <c r="K34" s="2" t="s">
        <v>3</v>
      </c>
      <c r="L34" s="2" t="s">
        <v>4</v>
      </c>
      <c r="M34" s="2" t="s">
        <v>5</v>
      </c>
    </row>
    <row r="35" spans="2:18">
      <c r="B35" s="3" t="s">
        <v>72</v>
      </c>
      <c r="C35" s="15"/>
      <c r="D35" s="15"/>
      <c r="E35" s="15"/>
      <c r="F35" s="15"/>
      <c r="G35" s="15"/>
      <c r="H35" s="16"/>
      <c r="I35" s="36"/>
      <c r="J35" s="5" t="s">
        <v>0</v>
      </c>
      <c r="K35" s="5" t="s">
        <v>0</v>
      </c>
      <c r="L35" s="5" t="s">
        <v>0</v>
      </c>
      <c r="M35" s="6" t="s">
        <v>0</v>
      </c>
    </row>
    <row r="36" spans="2:18">
      <c r="B36" s="7" t="s">
        <v>73</v>
      </c>
      <c r="C36" s="15"/>
      <c r="D36" s="15"/>
      <c r="E36" s="15"/>
      <c r="F36" s="15"/>
      <c r="G36" s="15"/>
      <c r="H36" s="16"/>
      <c r="I36" s="36"/>
      <c r="J36" s="5" t="s">
        <v>0</v>
      </c>
      <c r="K36" s="5" t="s">
        <v>0</v>
      </c>
      <c r="L36" s="5" t="s">
        <v>0</v>
      </c>
      <c r="M36" s="6" t="s">
        <v>0</v>
      </c>
    </row>
    <row r="37" spans="2:18">
      <c r="B37" s="7" t="s">
        <v>74</v>
      </c>
      <c r="C37" s="15"/>
      <c r="D37" s="15"/>
      <c r="E37" s="15"/>
      <c r="F37" s="15"/>
      <c r="G37" s="15"/>
      <c r="H37" s="16"/>
      <c r="I37" s="36"/>
      <c r="J37" s="5" t="s">
        <v>0</v>
      </c>
      <c r="K37" s="5" t="s">
        <v>0</v>
      </c>
      <c r="L37" s="5" t="s">
        <v>0</v>
      </c>
      <c r="M37" s="6" t="s">
        <v>0</v>
      </c>
    </row>
    <row r="38" spans="2:18">
      <c r="B38" s="7" t="s">
        <v>75</v>
      </c>
      <c r="C38" s="15"/>
      <c r="D38" s="15"/>
      <c r="E38" s="15"/>
      <c r="F38" s="15"/>
      <c r="G38" s="15"/>
      <c r="H38" s="16"/>
      <c r="I38" s="36"/>
      <c r="J38" s="5" t="s">
        <v>0</v>
      </c>
      <c r="K38" s="5" t="s">
        <v>0</v>
      </c>
      <c r="L38" s="5" t="s">
        <v>0</v>
      </c>
      <c r="M38" s="6" t="s">
        <v>0</v>
      </c>
    </row>
    <row r="39" spans="2:18">
      <c r="B39" s="7" t="s">
        <v>76</v>
      </c>
      <c r="C39" s="15"/>
      <c r="D39" s="15"/>
      <c r="E39" s="15"/>
      <c r="F39" s="15"/>
      <c r="G39" s="15"/>
      <c r="H39" s="16"/>
      <c r="I39" s="36"/>
      <c r="J39" s="5" t="s">
        <v>0</v>
      </c>
      <c r="K39" s="5" t="s">
        <v>0</v>
      </c>
      <c r="L39" s="5" t="s">
        <v>0</v>
      </c>
      <c r="M39" s="6" t="s">
        <v>0</v>
      </c>
    </row>
    <row r="40" spans="2:18">
      <c r="B40" s="3" t="s">
        <v>77</v>
      </c>
      <c r="C40" s="15"/>
      <c r="D40" s="15"/>
      <c r="E40" s="15"/>
      <c r="F40" s="15"/>
      <c r="G40" s="15"/>
      <c r="H40" s="16"/>
      <c r="I40" s="36"/>
      <c r="J40" s="5">
        <v>89</v>
      </c>
      <c r="K40" s="5">
        <v>91</v>
      </c>
      <c r="L40" s="5">
        <v>91</v>
      </c>
      <c r="M40" s="48">
        <v>22.3</v>
      </c>
      <c r="R40" s="42"/>
    </row>
    <row r="41" spans="2:18">
      <c r="B41" s="7" t="s">
        <v>73</v>
      </c>
      <c r="C41" s="15"/>
      <c r="D41" s="15"/>
      <c r="E41" s="15"/>
      <c r="F41" s="15"/>
      <c r="G41" s="15"/>
      <c r="H41" s="16"/>
      <c r="I41" s="36"/>
      <c r="J41" s="5">
        <v>89</v>
      </c>
      <c r="K41" s="5">
        <v>91</v>
      </c>
      <c r="L41" s="5">
        <v>91</v>
      </c>
      <c r="M41" s="48">
        <v>22.3</v>
      </c>
      <c r="R41" s="42"/>
    </row>
    <row r="42" spans="2:18">
      <c r="B42" s="14" t="s">
        <v>13</v>
      </c>
      <c r="C42" s="15"/>
      <c r="D42" s="15"/>
      <c r="E42" s="15"/>
      <c r="F42" s="15"/>
      <c r="G42" s="15"/>
      <c r="H42" s="16"/>
      <c r="I42" s="36"/>
      <c r="J42" s="5">
        <v>89</v>
      </c>
      <c r="K42" s="5">
        <v>91</v>
      </c>
      <c r="L42" s="5">
        <v>91</v>
      </c>
      <c r="M42" s="48">
        <v>22.3</v>
      </c>
      <c r="R42" s="42"/>
    </row>
    <row r="43" spans="2:18" ht="28.8">
      <c r="B43" s="17" t="s">
        <v>78</v>
      </c>
      <c r="C43" s="3" t="s">
        <v>13</v>
      </c>
      <c r="D43" s="3" t="s">
        <v>79</v>
      </c>
      <c r="E43" s="3" t="s">
        <v>80</v>
      </c>
      <c r="F43" s="3" t="s">
        <v>16</v>
      </c>
      <c r="G43" s="40">
        <v>44494</v>
      </c>
      <c r="H43" s="6" t="s">
        <v>81</v>
      </c>
      <c r="I43" s="13">
        <v>1000</v>
      </c>
      <c r="J43" s="5">
        <v>26</v>
      </c>
      <c r="K43" s="5">
        <v>28</v>
      </c>
      <c r="L43" s="5">
        <v>28</v>
      </c>
      <c r="M43" s="48">
        <v>6.86</v>
      </c>
      <c r="R43" s="42"/>
    </row>
    <row r="44" spans="2:18" ht="28.8">
      <c r="B44" s="17" t="s">
        <v>82</v>
      </c>
      <c r="C44" s="3" t="s">
        <v>13</v>
      </c>
      <c r="D44" s="3" t="s">
        <v>79</v>
      </c>
      <c r="E44" s="3" t="s">
        <v>80</v>
      </c>
      <c r="F44" s="3" t="s">
        <v>16</v>
      </c>
      <c r="G44" s="40">
        <v>45316</v>
      </c>
      <c r="H44" s="6" t="s">
        <v>83</v>
      </c>
      <c r="I44" s="13">
        <v>1000</v>
      </c>
      <c r="J44" s="5">
        <v>17</v>
      </c>
      <c r="K44" s="5">
        <v>17</v>
      </c>
      <c r="L44" s="5">
        <v>17</v>
      </c>
      <c r="M44" s="48">
        <v>4.17</v>
      </c>
      <c r="R44" s="42"/>
    </row>
    <row r="45" spans="2:18" ht="28.8">
      <c r="B45" s="17" t="s">
        <v>84</v>
      </c>
      <c r="C45" s="3" t="s">
        <v>13</v>
      </c>
      <c r="D45" s="3" t="s">
        <v>79</v>
      </c>
      <c r="E45" s="3" t="s">
        <v>80</v>
      </c>
      <c r="F45" s="3" t="s">
        <v>16</v>
      </c>
      <c r="G45" s="40">
        <v>44890</v>
      </c>
      <c r="H45" s="6" t="s">
        <v>83</v>
      </c>
      <c r="I45" s="13">
        <v>1000</v>
      </c>
      <c r="J45" s="5">
        <v>20</v>
      </c>
      <c r="K45" s="5">
        <v>20</v>
      </c>
      <c r="L45" s="5">
        <v>20</v>
      </c>
      <c r="M45" s="48">
        <v>4.9000000000000004</v>
      </c>
      <c r="R45" s="42"/>
    </row>
    <row r="46" spans="2:18" ht="28.8">
      <c r="B46" s="17" t="s">
        <v>85</v>
      </c>
      <c r="C46" s="3" t="s">
        <v>13</v>
      </c>
      <c r="D46" s="3" t="s">
        <v>79</v>
      </c>
      <c r="E46" s="3" t="s">
        <v>80</v>
      </c>
      <c r="F46" s="3" t="s">
        <v>16</v>
      </c>
      <c r="G46" s="40">
        <v>45437</v>
      </c>
      <c r="H46" s="6" t="s">
        <v>83</v>
      </c>
      <c r="I46" s="13">
        <v>1000</v>
      </c>
      <c r="J46" s="5">
        <v>26</v>
      </c>
      <c r="K46" s="5">
        <v>26</v>
      </c>
      <c r="L46" s="5">
        <v>26</v>
      </c>
      <c r="M46" s="48">
        <v>6.37</v>
      </c>
      <c r="R46" s="42"/>
    </row>
    <row r="47" spans="2:18">
      <c r="B47" s="7" t="s">
        <v>74</v>
      </c>
      <c r="C47" s="15"/>
      <c r="D47" s="15"/>
      <c r="E47" s="15"/>
      <c r="F47" s="15"/>
      <c r="G47" s="15"/>
      <c r="H47" s="16"/>
      <c r="I47" s="36"/>
      <c r="J47" s="5" t="s">
        <v>0</v>
      </c>
      <c r="K47" s="5" t="s">
        <v>0</v>
      </c>
      <c r="L47" s="5" t="s">
        <v>0</v>
      </c>
      <c r="M47" s="48" t="s">
        <v>0</v>
      </c>
      <c r="R47" s="42"/>
    </row>
    <row r="48" spans="2:18">
      <c r="B48" s="7" t="s">
        <v>75</v>
      </c>
      <c r="C48" s="15"/>
      <c r="D48" s="15"/>
      <c r="E48" s="15"/>
      <c r="F48" s="15"/>
      <c r="G48" s="15"/>
      <c r="H48" s="16"/>
      <c r="I48" s="36"/>
      <c r="J48" s="5" t="s">
        <v>0</v>
      </c>
      <c r="K48" s="5" t="s">
        <v>0</v>
      </c>
      <c r="L48" s="5" t="s">
        <v>0</v>
      </c>
      <c r="M48" s="48" t="s">
        <v>0</v>
      </c>
      <c r="R48" s="42"/>
    </row>
    <row r="49" spans="2:18">
      <c r="B49" s="7" t="s">
        <v>76</v>
      </c>
      <c r="C49" s="15"/>
      <c r="D49" s="15"/>
      <c r="E49" s="15"/>
      <c r="F49" s="15"/>
      <c r="G49" s="15"/>
      <c r="H49" s="16"/>
      <c r="I49" s="36"/>
      <c r="J49" s="5" t="s">
        <v>0</v>
      </c>
      <c r="K49" s="5" t="s">
        <v>0</v>
      </c>
      <c r="L49" s="5" t="s">
        <v>0</v>
      </c>
      <c r="M49" s="48" t="s">
        <v>0</v>
      </c>
      <c r="R49" s="42"/>
    </row>
    <row r="50" spans="2:18">
      <c r="B50" s="10" t="s">
        <v>7</v>
      </c>
      <c r="C50" s="18"/>
      <c r="D50" s="18"/>
      <c r="E50" s="18"/>
      <c r="F50" s="18"/>
      <c r="G50" s="18"/>
      <c r="H50" s="19"/>
      <c r="I50" s="37"/>
      <c r="J50" s="5">
        <v>89</v>
      </c>
      <c r="K50" s="11">
        <v>91</v>
      </c>
      <c r="L50" s="11">
        <v>91</v>
      </c>
      <c r="M50" s="65">
        <v>22.3</v>
      </c>
      <c r="R50" s="42"/>
    </row>
    <row r="53" spans="2:18" ht="38.4">
      <c r="B53" s="43" t="s">
        <v>173</v>
      </c>
      <c r="C53" s="43" t="s">
        <v>174</v>
      </c>
      <c r="D53" s="43" t="s">
        <v>175</v>
      </c>
      <c r="E53" s="43" t="s">
        <v>107</v>
      </c>
      <c r="F53" s="43" t="s">
        <v>70</v>
      </c>
      <c r="G53" s="43" t="s">
        <v>176</v>
      </c>
      <c r="H53" s="43" t="s">
        <v>177</v>
      </c>
      <c r="I53" s="43" t="s">
        <v>178</v>
      </c>
      <c r="J53" s="43" t="s">
        <v>179</v>
      </c>
      <c r="K53" s="43" t="s">
        <v>180</v>
      </c>
    </row>
    <row r="54" spans="2:18">
      <c r="B54" s="66" t="s">
        <v>181</v>
      </c>
      <c r="C54" s="67"/>
      <c r="D54" s="67"/>
      <c r="E54" s="67"/>
      <c r="F54" s="67"/>
      <c r="G54" s="68"/>
      <c r="H54" s="69">
        <v>113</v>
      </c>
      <c r="I54" s="68"/>
      <c r="J54" s="69">
        <v>113</v>
      </c>
      <c r="K54" s="70">
        <v>27.7</v>
      </c>
      <c r="L54" s="42" t="s">
        <v>172</v>
      </c>
    </row>
    <row r="55" spans="2:18" ht="19.2">
      <c r="B55" s="71" t="s">
        <v>182</v>
      </c>
      <c r="C55" s="64" t="s">
        <v>89</v>
      </c>
      <c r="D55" s="64" t="s">
        <v>16</v>
      </c>
      <c r="E55" s="64" t="s">
        <v>90</v>
      </c>
      <c r="F55" s="70">
        <v>0</v>
      </c>
      <c r="G55" s="69">
        <v>113</v>
      </c>
      <c r="H55" s="69">
        <v>113</v>
      </c>
      <c r="I55" s="69">
        <v>113</v>
      </c>
      <c r="J55" s="69">
        <v>113</v>
      </c>
      <c r="K55" s="70">
        <v>27.7</v>
      </c>
    </row>
    <row r="56" spans="2:18">
      <c r="B56" s="66" t="s">
        <v>183</v>
      </c>
      <c r="C56" s="67"/>
      <c r="D56" s="67"/>
      <c r="E56" s="67"/>
      <c r="F56" s="67"/>
      <c r="G56" s="68"/>
      <c r="H56" s="68" t="s">
        <v>172</v>
      </c>
      <c r="I56" s="68"/>
      <c r="J56" s="69" t="s">
        <v>172</v>
      </c>
      <c r="K56" s="70" t="s">
        <v>172</v>
      </c>
    </row>
    <row r="57" spans="2:18">
      <c r="B57" s="72" t="s">
        <v>7</v>
      </c>
      <c r="C57" s="73"/>
      <c r="D57" s="73"/>
      <c r="E57" s="73"/>
      <c r="F57" s="73"/>
      <c r="G57" s="68"/>
      <c r="H57" s="74">
        <v>113</v>
      </c>
      <c r="I57" s="75"/>
      <c r="J57" s="74">
        <v>113</v>
      </c>
      <c r="K57" s="65">
        <v>27.7</v>
      </c>
    </row>
    <row r="63" spans="2:18">
      <c r="B63" s="38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topLeftCell="C1" zoomScale="90" zoomScaleNormal="90" workbookViewId="0">
      <selection activeCell="I19" sqref="I19"/>
    </sheetView>
  </sheetViews>
  <sheetFormatPr defaultRowHeight="13.8"/>
  <cols>
    <col min="2" max="2" width="63.59765625" customWidth="1"/>
    <col min="3" max="3" width="15.5" customWidth="1"/>
    <col min="4" max="4" width="15.5" style="31" customWidth="1"/>
  </cols>
  <sheetData>
    <row r="2" spans="2:4">
      <c r="B2" s="2" t="s">
        <v>45</v>
      </c>
      <c r="C2" s="9">
        <v>43830</v>
      </c>
      <c r="D2" s="32"/>
    </row>
    <row r="3" spans="2:4">
      <c r="B3" s="10" t="s">
        <v>46</v>
      </c>
      <c r="C3" s="11">
        <v>408</v>
      </c>
      <c r="D3" s="47"/>
    </row>
    <row r="4" spans="2:4">
      <c r="B4" s="7" t="s">
        <v>47</v>
      </c>
      <c r="C4" s="49">
        <v>13</v>
      </c>
      <c r="D4" s="33"/>
    </row>
    <row r="5" spans="2:4">
      <c r="B5" s="7" t="s">
        <v>48</v>
      </c>
      <c r="C5" s="49">
        <v>1</v>
      </c>
      <c r="D5" s="33"/>
    </row>
    <row r="6" spans="2:4">
      <c r="B6" s="7" t="s">
        <v>49</v>
      </c>
      <c r="C6" s="49" t="s">
        <v>0</v>
      </c>
      <c r="D6" s="33"/>
    </row>
    <row r="7" spans="2:4">
      <c r="B7" s="7" t="s">
        <v>50</v>
      </c>
      <c r="C7" s="49">
        <v>281</v>
      </c>
      <c r="D7" s="33"/>
    </row>
    <row r="8" spans="2:4">
      <c r="B8" s="7" t="s">
        <v>51</v>
      </c>
      <c r="C8" s="49">
        <v>91</v>
      </c>
      <c r="D8" s="33"/>
    </row>
    <row r="9" spans="2:4">
      <c r="B9" s="7" t="s">
        <v>52</v>
      </c>
      <c r="C9" s="49">
        <v>113</v>
      </c>
      <c r="D9" s="33"/>
    </row>
    <row r="10" spans="2:4">
      <c r="B10" s="7" t="s">
        <v>51</v>
      </c>
      <c r="C10" s="5" t="s">
        <v>0</v>
      </c>
      <c r="D10" s="33"/>
    </row>
    <row r="11" spans="2:4">
      <c r="B11" s="7" t="s">
        <v>53</v>
      </c>
      <c r="C11" s="5" t="s">
        <v>0</v>
      </c>
      <c r="D11" s="33"/>
    </row>
    <row r="12" spans="2:4">
      <c r="B12" s="7" t="s">
        <v>54</v>
      </c>
      <c r="C12" s="5" t="s">
        <v>0</v>
      </c>
      <c r="D12" s="33"/>
    </row>
    <row r="13" spans="2:4">
      <c r="B13" s="10" t="s">
        <v>55</v>
      </c>
      <c r="C13" s="11">
        <v>67</v>
      </c>
      <c r="D13" s="47"/>
    </row>
    <row r="14" spans="2:4">
      <c r="B14" s="10" t="s">
        <v>56</v>
      </c>
      <c r="C14" s="11">
        <v>341</v>
      </c>
      <c r="D14" s="47"/>
    </row>
    <row r="15" spans="2:4">
      <c r="B15" s="10" t="s">
        <v>57</v>
      </c>
      <c r="C15" s="11">
        <v>341</v>
      </c>
      <c r="D15" s="47"/>
    </row>
    <row r="16" spans="2:4">
      <c r="B16" s="7" t="s">
        <v>58</v>
      </c>
      <c r="C16" s="5">
        <v>341</v>
      </c>
      <c r="D16" s="33"/>
    </row>
    <row r="17" spans="2:4">
      <c r="B17" s="7" t="s">
        <v>59</v>
      </c>
      <c r="C17" s="5" t="s">
        <v>0</v>
      </c>
      <c r="D17" s="33"/>
    </row>
    <row r="18" spans="2:4">
      <c r="B18" s="10" t="s">
        <v>60</v>
      </c>
      <c r="C18" s="11">
        <v>-1</v>
      </c>
      <c r="D18" s="47"/>
    </row>
    <row r="19" spans="2:4">
      <c r="B19" s="7" t="s">
        <v>61</v>
      </c>
      <c r="C19" s="5">
        <v>-1</v>
      </c>
      <c r="D19" s="33"/>
    </row>
    <row r="20" spans="2:4">
      <c r="B20" s="7" t="s">
        <v>62</v>
      </c>
      <c r="C20" s="5" t="s">
        <v>0</v>
      </c>
      <c r="D20" s="33"/>
    </row>
    <row r="21" spans="2:4">
      <c r="B21" s="10" t="s">
        <v>63</v>
      </c>
      <c r="C21" s="11">
        <v>1</v>
      </c>
      <c r="D21" s="47"/>
    </row>
    <row r="22" spans="2:4">
      <c r="B22" s="10" t="s">
        <v>64</v>
      </c>
      <c r="C22" s="11">
        <v>341</v>
      </c>
      <c r="D22" s="47"/>
    </row>
    <row r="23" spans="2:4">
      <c r="B23" s="10"/>
      <c r="C23" s="12"/>
      <c r="D23" s="35"/>
    </row>
    <row r="24" spans="2:4">
      <c r="B24" s="3" t="s">
        <v>65</v>
      </c>
      <c r="C24" s="50"/>
      <c r="D24" s="39"/>
    </row>
    <row r="25" spans="2:4">
      <c r="B25" s="7" t="s">
        <v>170</v>
      </c>
      <c r="C25" s="50">
        <v>6823.9736000000003</v>
      </c>
      <c r="D25" s="39"/>
    </row>
    <row r="26" spans="2:4">
      <c r="B26" s="3" t="s">
        <v>66</v>
      </c>
      <c r="C26" s="13"/>
      <c r="D26" s="34"/>
    </row>
    <row r="27" spans="2:4">
      <c r="B27" s="7" t="s">
        <v>170</v>
      </c>
      <c r="C27" s="13">
        <v>49.95</v>
      </c>
      <c r="D27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3"/>
  <sheetViews>
    <sheetView zoomScale="90" zoomScaleNormal="90" workbookViewId="0">
      <selection activeCell="J18" sqref="J18"/>
    </sheetView>
  </sheetViews>
  <sheetFormatPr defaultRowHeight="13.8"/>
  <cols>
    <col min="2" max="2" width="53.09765625" customWidth="1"/>
    <col min="3" max="4" width="15.59765625" customWidth="1"/>
  </cols>
  <sheetData>
    <row r="2" spans="2:3" ht="19.2">
      <c r="B2" s="26" t="s">
        <v>108</v>
      </c>
      <c r="C2" s="26" t="s">
        <v>109</v>
      </c>
    </row>
    <row r="3" spans="2:3">
      <c r="B3" s="24" t="s">
        <v>110</v>
      </c>
      <c r="C3" s="25" t="s">
        <v>0</v>
      </c>
    </row>
    <row r="4" spans="2:3">
      <c r="B4" s="28" t="s">
        <v>111</v>
      </c>
      <c r="C4" s="22" t="s">
        <v>0</v>
      </c>
    </row>
    <row r="5" spans="2:3">
      <c r="B5" s="28" t="s">
        <v>112</v>
      </c>
      <c r="C5" s="22" t="s">
        <v>0</v>
      </c>
    </row>
    <row r="6" spans="2:3">
      <c r="B6" s="28" t="s">
        <v>113</v>
      </c>
      <c r="C6" s="22" t="s">
        <v>0</v>
      </c>
    </row>
    <row r="7" spans="2:3">
      <c r="B7" s="28" t="s">
        <v>114</v>
      </c>
      <c r="C7" s="22" t="s">
        <v>0</v>
      </c>
    </row>
    <row r="8" spans="2:3">
      <c r="B8" s="28" t="s">
        <v>88</v>
      </c>
      <c r="C8" s="22" t="s">
        <v>0</v>
      </c>
    </row>
    <row r="9" spans="2:3">
      <c r="B9" s="24" t="s">
        <v>115</v>
      </c>
      <c r="C9" s="25">
        <v>1</v>
      </c>
    </row>
    <row r="10" spans="2:3">
      <c r="B10" s="28" t="s">
        <v>116</v>
      </c>
      <c r="C10" s="22" t="s">
        <v>0</v>
      </c>
    </row>
    <row r="11" spans="2:3">
      <c r="B11" s="28" t="s">
        <v>117</v>
      </c>
      <c r="C11" s="22" t="s">
        <v>0</v>
      </c>
    </row>
    <row r="12" spans="2:3">
      <c r="B12" s="28" t="s">
        <v>118</v>
      </c>
      <c r="C12" s="22" t="s">
        <v>0</v>
      </c>
    </row>
    <row r="13" spans="2:3">
      <c r="B13" s="28" t="s">
        <v>119</v>
      </c>
      <c r="C13" s="22" t="s">
        <v>0</v>
      </c>
    </row>
    <row r="14" spans="2:3">
      <c r="B14" s="28" t="s">
        <v>120</v>
      </c>
      <c r="C14" s="22" t="s">
        <v>0</v>
      </c>
    </row>
    <row r="15" spans="2:3">
      <c r="B15" s="28" t="s">
        <v>121</v>
      </c>
      <c r="C15" s="22" t="s">
        <v>0</v>
      </c>
    </row>
    <row r="16" spans="2:3">
      <c r="B16" s="28" t="s">
        <v>122</v>
      </c>
      <c r="C16" s="22" t="s">
        <v>0</v>
      </c>
    </row>
    <row r="17" spans="2:3">
      <c r="B17" s="28" t="s">
        <v>123</v>
      </c>
      <c r="C17" s="22" t="s">
        <v>0</v>
      </c>
    </row>
    <row r="18" spans="2:3">
      <c r="B18" s="28" t="s">
        <v>124</v>
      </c>
      <c r="C18" s="22" t="s">
        <v>0</v>
      </c>
    </row>
    <row r="19" spans="2:3">
      <c r="B19" s="28" t="s">
        <v>125</v>
      </c>
      <c r="C19" s="22" t="s">
        <v>0</v>
      </c>
    </row>
    <row r="20" spans="2:3">
      <c r="B20" s="28" t="s">
        <v>126</v>
      </c>
      <c r="C20" s="22" t="s">
        <v>0</v>
      </c>
    </row>
    <row r="21" spans="2:3">
      <c r="B21" s="28" t="s">
        <v>127</v>
      </c>
      <c r="C21" s="22">
        <v>1</v>
      </c>
    </row>
    <row r="22" spans="2:3">
      <c r="B22" s="28" t="s">
        <v>88</v>
      </c>
      <c r="C22" s="22" t="s">
        <v>0</v>
      </c>
    </row>
    <row r="23" spans="2:3">
      <c r="B23" s="24" t="s">
        <v>128</v>
      </c>
      <c r="C23" s="22" t="s">
        <v>0</v>
      </c>
    </row>
    <row r="24" spans="2:3">
      <c r="B24" s="24" t="s">
        <v>129</v>
      </c>
      <c r="C24" s="22">
        <v>1</v>
      </c>
    </row>
    <row r="25" spans="2:3">
      <c r="B25" s="24" t="s">
        <v>130</v>
      </c>
      <c r="C25" s="22">
        <v>-1</v>
      </c>
    </row>
    <row r="26" spans="2:3">
      <c r="B26" s="24" t="s">
        <v>131</v>
      </c>
      <c r="C26" s="22">
        <v>1</v>
      </c>
    </row>
    <row r="27" spans="2:3">
      <c r="B27" s="28" t="s">
        <v>132</v>
      </c>
      <c r="C27" s="22" t="s">
        <v>0</v>
      </c>
    </row>
    <row r="28" spans="2:3">
      <c r="B28" s="29" t="s">
        <v>133</v>
      </c>
      <c r="C28" s="22" t="s">
        <v>0</v>
      </c>
    </row>
    <row r="29" spans="2:3">
      <c r="B29" s="28" t="s">
        <v>134</v>
      </c>
      <c r="C29" s="22">
        <v>1</v>
      </c>
    </row>
    <row r="30" spans="2:3">
      <c r="B30" s="29" t="s">
        <v>133</v>
      </c>
      <c r="C30" s="22" t="s">
        <v>0</v>
      </c>
    </row>
    <row r="31" spans="2:3">
      <c r="B31" s="24" t="s">
        <v>135</v>
      </c>
      <c r="C31" s="22" t="s">
        <v>0</v>
      </c>
    </row>
    <row r="32" spans="2:3">
      <c r="B32" s="3" t="s">
        <v>136</v>
      </c>
      <c r="C32" s="13"/>
    </row>
    <row r="33" spans="2:3">
      <c r="B33" s="29" t="s">
        <v>170</v>
      </c>
      <c r="C33" s="23" t="s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0"/>
  <sheetViews>
    <sheetView tabSelected="1" topLeftCell="A25" workbookViewId="0">
      <selection activeCell="I37" sqref="I37"/>
    </sheetView>
  </sheetViews>
  <sheetFormatPr defaultRowHeight="13.8"/>
  <cols>
    <col min="2" max="2" width="44.3984375" customWidth="1"/>
    <col min="3" max="4" width="11" customWidth="1"/>
  </cols>
  <sheetData>
    <row r="2" spans="2:4">
      <c r="B2" s="30" t="s">
        <v>152</v>
      </c>
      <c r="C2" s="58" t="s">
        <v>86</v>
      </c>
      <c r="D2" s="58"/>
    </row>
    <row r="3" spans="2:4">
      <c r="B3" s="10" t="s">
        <v>1</v>
      </c>
      <c r="C3" s="60"/>
      <c r="D3" s="61"/>
    </row>
    <row r="4" spans="2:4">
      <c r="B4" s="3" t="s">
        <v>153</v>
      </c>
      <c r="C4" s="59" t="s">
        <v>0</v>
      </c>
      <c r="D4" s="59"/>
    </row>
    <row r="5" spans="2:4">
      <c r="B5" s="3" t="s">
        <v>154</v>
      </c>
      <c r="C5" s="59" t="s">
        <v>0</v>
      </c>
      <c r="D5" s="59"/>
    </row>
    <row r="6" spans="2:4">
      <c r="B6" s="7" t="s">
        <v>155</v>
      </c>
      <c r="C6" s="59">
        <v>-1</v>
      </c>
      <c r="D6" s="59"/>
    </row>
    <row r="7" spans="2:4">
      <c r="B7" s="7" t="s">
        <v>156</v>
      </c>
      <c r="C7" s="59" t="s">
        <v>0</v>
      </c>
      <c r="D7" s="59"/>
    </row>
    <row r="8" spans="2:4">
      <c r="B8" s="7" t="s">
        <v>157</v>
      </c>
      <c r="C8" s="59">
        <v>1</v>
      </c>
      <c r="D8" s="59"/>
    </row>
    <row r="9" spans="2:4">
      <c r="B9" s="3" t="s">
        <v>158</v>
      </c>
      <c r="C9" s="59" t="s">
        <v>0</v>
      </c>
      <c r="D9" s="59"/>
    </row>
    <row r="10" spans="2:4">
      <c r="B10" s="3" t="s">
        <v>159</v>
      </c>
      <c r="C10" s="59" t="s">
        <v>0</v>
      </c>
      <c r="D10" s="59"/>
    </row>
    <row r="11" spans="2:4">
      <c r="B11" s="7" t="s">
        <v>160</v>
      </c>
      <c r="C11" s="59" t="s">
        <v>0</v>
      </c>
      <c r="D11" s="59"/>
    </row>
    <row r="12" spans="2:4">
      <c r="B12" s="7" t="s">
        <v>161</v>
      </c>
      <c r="C12" s="59" t="s">
        <v>0</v>
      </c>
      <c r="D12" s="59"/>
    </row>
    <row r="13" spans="2:4">
      <c r="B13" s="7" t="s">
        <v>162</v>
      </c>
      <c r="C13" s="59" t="s">
        <v>0</v>
      </c>
      <c r="D13" s="59"/>
    </row>
    <row r="14" spans="2:4">
      <c r="B14" s="3" t="s">
        <v>163</v>
      </c>
      <c r="C14" s="59">
        <v>341</v>
      </c>
      <c r="D14" s="59"/>
    </row>
    <row r="15" spans="2:4">
      <c r="B15" s="7" t="s">
        <v>164</v>
      </c>
      <c r="C15" s="59">
        <v>341</v>
      </c>
      <c r="D15" s="59"/>
    </row>
    <row r="16" spans="2:4">
      <c r="B16" s="7" t="s">
        <v>165</v>
      </c>
      <c r="C16" s="59" t="s">
        <v>0</v>
      </c>
      <c r="D16" s="59"/>
    </row>
    <row r="17" spans="2:4">
      <c r="B17" s="3" t="s">
        <v>166</v>
      </c>
      <c r="C17" s="76">
        <v>341</v>
      </c>
      <c r="D17" s="76"/>
    </row>
    <row r="18" spans="2:4">
      <c r="B18" s="3" t="s">
        <v>167</v>
      </c>
      <c r="C18" s="76">
        <v>341</v>
      </c>
      <c r="D18" s="76"/>
    </row>
    <row r="19" spans="2:4">
      <c r="B19" s="3" t="s">
        <v>168</v>
      </c>
      <c r="C19" s="76">
        <v>147</v>
      </c>
      <c r="D19" s="76"/>
    </row>
    <row r="20" spans="2:4">
      <c r="B20" s="10" t="s">
        <v>138</v>
      </c>
      <c r="C20" s="77"/>
      <c r="D20" s="78"/>
    </row>
    <row r="21" spans="2:4">
      <c r="B21" s="3" t="s">
        <v>139</v>
      </c>
      <c r="C21" s="79"/>
      <c r="D21" s="79"/>
    </row>
    <row r="22" spans="2:4">
      <c r="B22" s="7" t="s">
        <v>170</v>
      </c>
      <c r="C22" s="79"/>
      <c r="D22" s="79"/>
    </row>
    <row r="23" spans="2:4">
      <c r="B23" s="14" t="s">
        <v>140</v>
      </c>
      <c r="C23" s="80">
        <v>6832.2838000000002</v>
      </c>
      <c r="D23" s="80"/>
    </row>
    <row r="24" spans="2:4">
      <c r="B24" s="14" t="s">
        <v>141</v>
      </c>
      <c r="C24" s="80">
        <v>8.3102</v>
      </c>
      <c r="D24" s="80"/>
    </row>
    <row r="25" spans="2:4">
      <c r="B25" s="14" t="s">
        <v>142</v>
      </c>
      <c r="C25" s="80">
        <v>6823.9736000000003</v>
      </c>
      <c r="D25" s="80"/>
    </row>
    <row r="26" spans="2:4">
      <c r="B26" s="3" t="s">
        <v>143</v>
      </c>
      <c r="C26" s="79"/>
      <c r="D26" s="79"/>
    </row>
    <row r="27" spans="2:4">
      <c r="B27" s="7" t="s">
        <v>170</v>
      </c>
      <c r="C27" s="79"/>
      <c r="D27" s="79"/>
    </row>
    <row r="28" spans="2:4">
      <c r="B28" s="14" t="s">
        <v>140</v>
      </c>
      <c r="C28" s="80">
        <v>6832.2838000000002</v>
      </c>
      <c r="D28" s="80"/>
    </row>
    <row r="29" spans="2:4">
      <c r="B29" s="14" t="s">
        <v>141</v>
      </c>
      <c r="C29" s="80">
        <v>8.3102</v>
      </c>
      <c r="D29" s="80"/>
    </row>
    <row r="30" spans="2:4">
      <c r="B30" s="14" t="s">
        <v>142</v>
      </c>
      <c r="C30" s="80">
        <v>6823.9736000000003</v>
      </c>
      <c r="D30" s="80"/>
    </row>
    <row r="31" spans="2:4">
      <c r="B31" s="3" t="s">
        <v>2</v>
      </c>
      <c r="C31" s="81" t="s">
        <v>0</v>
      </c>
      <c r="D31" s="82"/>
    </row>
    <row r="32" spans="2:4">
      <c r="B32" s="24" t="s">
        <v>144</v>
      </c>
      <c r="C32" s="83"/>
      <c r="D32" s="84"/>
    </row>
    <row r="33" spans="2:4" ht="19.2">
      <c r="B33" s="27" t="s">
        <v>145</v>
      </c>
      <c r="C33" s="85">
        <v>50</v>
      </c>
      <c r="D33" s="86"/>
    </row>
    <row r="34" spans="2:4" ht="19.2">
      <c r="B34" s="27" t="s">
        <v>146</v>
      </c>
      <c r="C34" s="85">
        <v>49.95</v>
      </c>
      <c r="D34" s="86"/>
    </row>
    <row r="35" spans="2:4" ht="19.2">
      <c r="B35" s="27" t="s">
        <v>147</v>
      </c>
      <c r="C35" s="87">
        <v>0</v>
      </c>
      <c r="D35" s="88"/>
    </row>
    <row r="36" spans="2:4">
      <c r="B36" s="28" t="s">
        <v>172</v>
      </c>
      <c r="C36" s="89"/>
      <c r="D36" s="90"/>
    </row>
    <row r="37" spans="2:4" ht="19.2">
      <c r="B37" s="27" t="s">
        <v>148</v>
      </c>
      <c r="C37" s="89">
        <v>49.7</v>
      </c>
      <c r="D37" s="90">
        <v>43819</v>
      </c>
    </row>
    <row r="38" spans="2:4" ht="28.8">
      <c r="B38" s="27" t="s">
        <v>149</v>
      </c>
      <c r="C38" s="89">
        <v>50.02</v>
      </c>
      <c r="D38" s="90" t="s">
        <v>150</v>
      </c>
    </row>
    <row r="39" spans="2:4" ht="19.2">
      <c r="B39" s="27" t="s">
        <v>151</v>
      </c>
      <c r="C39" s="89">
        <v>49.96</v>
      </c>
      <c r="D39" s="90">
        <v>43829</v>
      </c>
    </row>
    <row r="40" spans="2:4" ht="19.2">
      <c r="B40" s="10" t="s">
        <v>169</v>
      </c>
      <c r="C40" s="91">
        <v>7.3</v>
      </c>
      <c r="D40" s="91"/>
    </row>
    <row r="41" spans="2:4">
      <c r="B41" s="3" t="s">
        <v>116</v>
      </c>
      <c r="C41" s="62" t="s">
        <v>0</v>
      </c>
      <c r="D41" s="62"/>
    </row>
    <row r="42" spans="2:4">
      <c r="B42" s="7" t="s">
        <v>117</v>
      </c>
      <c r="C42" s="62" t="s">
        <v>0</v>
      </c>
      <c r="D42" s="62"/>
    </row>
    <row r="43" spans="2:4">
      <c r="B43" s="7" t="s">
        <v>118</v>
      </c>
      <c r="C43" s="62" t="s">
        <v>0</v>
      </c>
      <c r="D43" s="62"/>
    </row>
    <row r="44" spans="2:4">
      <c r="B44" s="7" t="s">
        <v>119</v>
      </c>
      <c r="C44" s="62" t="s">
        <v>0</v>
      </c>
      <c r="D44" s="62"/>
    </row>
    <row r="45" spans="2:4">
      <c r="B45" s="7" t="s">
        <v>121</v>
      </c>
      <c r="C45" s="62" t="s">
        <v>0</v>
      </c>
      <c r="D45" s="62"/>
    </row>
    <row r="46" spans="2:4">
      <c r="B46" s="7" t="s">
        <v>122</v>
      </c>
      <c r="C46" s="62" t="s">
        <v>0</v>
      </c>
      <c r="D46" s="62"/>
    </row>
    <row r="48" spans="2:4">
      <c r="B48" s="56"/>
      <c r="C48" s="57"/>
      <c r="D48" s="57"/>
    </row>
    <row r="50" spans="2:4">
      <c r="B50" s="56"/>
      <c r="C50" s="57"/>
      <c r="D50" s="57"/>
    </row>
  </sheetData>
  <mergeCells count="43">
    <mergeCell ref="C46:D46"/>
    <mergeCell ref="C43:D43"/>
    <mergeCell ref="C44:D44"/>
    <mergeCell ref="C45:D45"/>
    <mergeCell ref="C40:D40"/>
    <mergeCell ref="C41:D41"/>
    <mergeCell ref="C42:D42"/>
    <mergeCell ref="C18:D18"/>
    <mergeCell ref="C19:D19"/>
    <mergeCell ref="C15:D15"/>
    <mergeCell ref="C16:D16"/>
    <mergeCell ref="C12:D12"/>
    <mergeCell ref="C13:D13"/>
    <mergeCell ref="C9:D9"/>
    <mergeCell ref="C10:D10"/>
    <mergeCell ref="C6:D6"/>
    <mergeCell ref="C7:D7"/>
    <mergeCell ref="C3:D3"/>
    <mergeCell ref="C4:D4"/>
    <mergeCell ref="C35:D35"/>
    <mergeCell ref="C2:D2"/>
    <mergeCell ref="C5:D5"/>
    <mergeCell ref="C8:D8"/>
    <mergeCell ref="C11:D11"/>
    <mergeCell ref="C14:D14"/>
    <mergeCell ref="C17:D17"/>
    <mergeCell ref="C31:D31"/>
    <mergeCell ref="C32:D32"/>
    <mergeCell ref="C33:D33"/>
    <mergeCell ref="C34:D34"/>
    <mergeCell ref="C28:D28"/>
    <mergeCell ref="C29:D29"/>
    <mergeCell ref="C30:D30"/>
    <mergeCell ref="C26:D26"/>
    <mergeCell ref="C27:D27"/>
    <mergeCell ref="B48:D48"/>
    <mergeCell ref="B50:D50"/>
    <mergeCell ref="C20:D2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12</vt:i4>
      </vt:variant>
    </vt:vector>
  </HeadingPairs>
  <TitlesOfParts>
    <vt:vector size="17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eFR_ARK_dluzne_pap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2020-05-22T10:29:45Z</dcterms:modified>
</cp:coreProperties>
</file>